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90" windowWidth="12120" windowHeight="7110" tabRatio="598" activeTab="1"/>
  </bookViews>
  <sheets>
    <sheet name="Catalogue 2022" sheetId="1" r:id="rId1"/>
    <sheet name="Commande 2022" sheetId="2" r:id="rId2"/>
  </sheets>
  <definedNames>
    <definedName name="_xlnm._FilterDatabase" localSheetId="0" hidden="1">'Catalogue 2022'!$A$1:$L$23</definedName>
    <definedName name="_xlnm._FilterDatabase" localSheetId="1" hidden="1">'Commande 2022'!$C$1:$C$39</definedName>
    <definedName name="_xlnm.Print_Area" localSheetId="1">'Commande 2022'!$A:$D</definedName>
  </definedNames>
  <calcPr calcId="145621"/>
</workbook>
</file>

<file path=xl/calcChain.xml><?xml version="1.0" encoding="utf-8"?>
<calcChain xmlns="http://schemas.openxmlformats.org/spreadsheetml/2006/main">
  <c r="D30" i="2" l="1"/>
  <c r="C30" i="2"/>
  <c r="B30" i="2"/>
  <c r="A30" i="2"/>
  <c r="B29" i="2"/>
  <c r="A29" i="2"/>
  <c r="B28" i="2"/>
  <c r="A28" i="2"/>
  <c r="B27" i="2"/>
  <c r="A27" i="2"/>
  <c r="B26" i="2"/>
  <c r="A26" i="2"/>
  <c r="B25" i="2"/>
  <c r="A25" i="2"/>
  <c r="B24" i="2"/>
  <c r="A24" i="2"/>
  <c r="B23" i="2"/>
  <c r="A23" i="2"/>
  <c r="B22" i="2"/>
  <c r="A22" i="2"/>
  <c r="B21" i="2"/>
  <c r="A21" i="2"/>
  <c r="B20" i="2"/>
  <c r="A20" i="2"/>
  <c r="B19" i="2"/>
  <c r="A19" i="2"/>
  <c r="B18" i="2"/>
  <c r="A18" i="2"/>
  <c r="B17" i="2"/>
  <c r="A17" i="2"/>
  <c r="B16" i="2"/>
  <c r="A16" i="2"/>
  <c r="B15" i="2"/>
  <c r="A15" i="2"/>
  <c r="B14" i="2"/>
  <c r="A14" i="2"/>
  <c r="B13" i="2"/>
  <c r="A13" i="2"/>
  <c r="B12" i="2"/>
  <c r="A12" i="2"/>
  <c r="C11" i="2"/>
  <c r="B11" i="2"/>
  <c r="A11" i="2"/>
  <c r="D11" i="2" s="1"/>
  <c r="B10" i="2"/>
  <c r="A10" i="2"/>
  <c r="G4" i="1"/>
  <c r="I4" i="1" s="1"/>
  <c r="G9" i="1" l="1"/>
  <c r="C16" i="2" s="1"/>
  <c r="D16" i="2" s="1"/>
  <c r="I9" i="1" l="1"/>
  <c r="G11" i="1"/>
  <c r="C18" i="2" s="1"/>
  <c r="D18" i="2" s="1"/>
  <c r="I11" i="1" l="1"/>
  <c r="G5" i="1"/>
  <c r="C12" i="2" s="1"/>
  <c r="D12" i="2" s="1"/>
  <c r="G3" i="1"/>
  <c r="C10" i="2" s="1"/>
  <c r="D10" i="2" s="1"/>
  <c r="G23" i="1" l="1"/>
  <c r="G22" i="1"/>
  <c r="C29" i="2" s="1"/>
  <c r="D29" i="2" s="1"/>
  <c r="G21" i="1"/>
  <c r="C28" i="2" s="1"/>
  <c r="D28" i="2" s="1"/>
  <c r="G20" i="1"/>
  <c r="C27" i="2" s="1"/>
  <c r="D27" i="2" s="1"/>
  <c r="G19" i="1"/>
  <c r="C26" i="2" s="1"/>
  <c r="D26" i="2" s="1"/>
  <c r="G18" i="1"/>
  <c r="C25" i="2" s="1"/>
  <c r="D25" i="2" s="1"/>
  <c r="G17" i="1"/>
  <c r="C24" i="2" s="1"/>
  <c r="D24" i="2" s="1"/>
  <c r="G16" i="1"/>
  <c r="C23" i="2" s="1"/>
  <c r="D23" i="2" s="1"/>
  <c r="G15" i="1"/>
  <c r="C22" i="2" s="1"/>
  <c r="D22" i="2" s="1"/>
  <c r="G14" i="1"/>
  <c r="C21" i="2" s="1"/>
  <c r="D21" i="2" s="1"/>
  <c r="G13" i="1"/>
  <c r="C20" i="2" s="1"/>
  <c r="D20" i="2" s="1"/>
  <c r="G12" i="1"/>
  <c r="C19" i="2" s="1"/>
  <c r="D19" i="2" s="1"/>
  <c r="G10" i="1"/>
  <c r="C17" i="2" s="1"/>
  <c r="D17" i="2" s="1"/>
  <c r="G8" i="1"/>
  <c r="C15" i="2" s="1"/>
  <c r="D15" i="2" s="1"/>
  <c r="G7" i="1"/>
  <c r="C14" i="2" s="1"/>
  <c r="D14" i="2" s="1"/>
  <c r="G6" i="1"/>
  <c r="C13" i="2" s="1"/>
  <c r="D13" i="2" s="1"/>
  <c r="I5" i="1"/>
  <c r="G2" i="1"/>
  <c r="I2" i="1" s="1"/>
  <c r="A9" i="2"/>
  <c r="B9" i="2"/>
  <c r="I3" i="1"/>
  <c r="I7" i="1" l="1"/>
  <c r="I20" i="1"/>
  <c r="C9" i="2"/>
  <c r="D9" i="2" s="1"/>
  <c r="I13" i="1"/>
  <c r="I12" i="1"/>
  <c r="I16" i="1"/>
  <c r="I6" i="1"/>
  <c r="I10" i="1"/>
  <c r="I15" i="1"/>
  <c r="I19" i="1"/>
  <c r="I22" i="1"/>
  <c r="I14" i="1"/>
  <c r="I17" i="1"/>
  <c r="I18" i="1"/>
  <c r="I23" i="1"/>
  <c r="I21" i="1"/>
  <c r="I8" i="1"/>
  <c r="D32" i="2" l="1"/>
  <c r="D34" i="2" s="1"/>
</calcChain>
</file>

<file path=xl/sharedStrings.xml><?xml version="1.0" encoding="utf-8"?>
<sst xmlns="http://schemas.openxmlformats.org/spreadsheetml/2006/main" count="166" uniqueCount="105">
  <si>
    <t>Variété</t>
  </si>
  <si>
    <t>Code NAGC</t>
  </si>
  <si>
    <t>Flor.</t>
  </si>
  <si>
    <t>Hybrideur</t>
  </si>
  <si>
    <t>ann. intro</t>
  </si>
  <si>
    <t>Prix SGQ</t>
  </si>
  <si>
    <t>Nb sacs</t>
  </si>
  <si>
    <t>Mt</t>
  </si>
  <si>
    <t>Qt.</t>
  </si>
  <si>
    <t>M</t>
  </si>
  <si>
    <t>Fischer</t>
  </si>
  <si>
    <t>EM</t>
  </si>
  <si>
    <t>LM</t>
  </si>
  <si>
    <t>E</t>
  </si>
  <si>
    <t>Total</t>
  </si>
  <si>
    <t xml:space="preserve">Prénom et nom: </t>
  </si>
  <si>
    <t>Adresse:</t>
  </si>
  <si>
    <t xml:space="preserve"> 2:</t>
  </si>
  <si>
    <t>Téléphone:</t>
  </si>
  <si>
    <t>Nb Sacs</t>
  </si>
  <si>
    <t>VARIETE</t>
  </si>
  <si>
    <t>(    ) Veillez me faire parvenir mes cormus par la poste</t>
  </si>
  <si>
    <t>GRAND TOTAL =</t>
  </si>
  <si>
    <r>
      <t>Joindre votre chèque à l’ordre de la</t>
    </r>
    <r>
      <rPr>
        <sz val="12"/>
        <rFont val="Times New Roman"/>
        <family val="1"/>
      </rPr>
      <t xml:space="preserve"> </t>
    </r>
    <r>
      <rPr>
        <b/>
        <u/>
        <sz val="12"/>
        <rFont val="Times New Roman"/>
        <family val="1"/>
      </rPr>
      <t>Société des Glaïeuls du Québec</t>
    </r>
  </si>
  <si>
    <t>Couleur</t>
  </si>
  <si>
    <t>Blanc</t>
  </si>
  <si>
    <t>Rouge Médium</t>
  </si>
  <si>
    <t>Orange Médium</t>
  </si>
  <si>
    <t>Description</t>
  </si>
  <si>
    <t>VENTE PAR LA POSTE ou INTERNET</t>
  </si>
  <si>
    <t>Envoyez à:</t>
  </si>
  <si>
    <t>Jean-Yves Dolbec</t>
  </si>
  <si>
    <t>427, rg Presqu'île</t>
  </si>
  <si>
    <t>Saint-Damase (Québec)</t>
  </si>
  <si>
    <t>J0H 1J0</t>
  </si>
  <si>
    <t>Hollande</t>
  </si>
  <si>
    <t xml:space="preserve">Je suis: </t>
  </si>
  <si>
    <t>Non Membre</t>
  </si>
  <si>
    <t>Membre</t>
  </si>
  <si>
    <t>TAMPICO</t>
  </si>
  <si>
    <t>Couleur rose pâle sur le haut des pétales avec infusion rose bourgogne sur les pétales inférieurs.  Pétales légèrement ondulés et très bon placement des fleurons.  Très haut avec une tige de 80 cm.</t>
  </si>
  <si>
    <t>Violet Foncé</t>
  </si>
  <si>
    <t>5L+M</t>
  </si>
  <si>
    <t>Pourpre</t>
  </si>
  <si>
    <t>Rose Pâle</t>
  </si>
  <si>
    <t>VELVET EYES</t>
  </si>
  <si>
    <t>Fleur lavande moyen avec une gorge violet pourpre. Les nervures forment des stries pourpres sur les pétales. Très spécial.</t>
  </si>
  <si>
    <t>MYSTIC EYES</t>
  </si>
  <si>
    <t>ORLEANS</t>
  </si>
  <si>
    <t>Spécimen de couleur crème blanchâtre dans la partie supérieure de la fleur à rebords modérément ondulés devenant jaunâtre en son centre et avec éclaboussures de rouge dans le labelle et le bas des pétales et quelques taches de rouge pâle.  Plants de 1 m 40 avec une très bonne  disposition des fleurons sur des tiges de 65 cm.  Spécimen très robuste et prolifique.</t>
  </si>
  <si>
    <t>Holland</t>
  </si>
  <si>
    <t xml:space="preserve"> XX</t>
  </si>
  <si>
    <t>Fleur lavande pâle. La hampe florale mesure 30 po et porte un épi muni de 22 fleurons. Le feuillage est retombant et ajoute un intérêt particulier à l’aménagement du jardin.</t>
  </si>
  <si>
    <t>Hartline</t>
  </si>
  <si>
    <t>Rouge Noir</t>
  </si>
  <si>
    <t>Lavande Médium</t>
  </si>
  <si>
    <t>APACHE</t>
  </si>
  <si>
    <t>Glaïeul de couleur rouge écarlate moyen à rebords légèrement ondulés.  Très bonne disposition des fleurons avec tiges florales de 75 cm et plus.  Prolifique.</t>
  </si>
  <si>
    <t>GREEN FLASH</t>
  </si>
  <si>
    <t>Glaïeul de couleur crème lime vert sur pétales à rebords très ondulés.  Très bonne disposition des fleurons avec tiges florales de 70 cm.  Robuste et prolifique.</t>
  </si>
  <si>
    <t>OVATIE</t>
  </si>
  <si>
    <t>Fleur d'un riche ton orange flamboyant moyen avec une infusion de jaune moyen très brillant dans le labelle.  Très bonne disposition des fleurons  et la disposition des fleurons à rebords légèrement ondulés.  Hauteur des plants de 1 m 50 et plus avec tiges florales de 80 cm.</t>
  </si>
  <si>
    <t>PLUM TART</t>
  </si>
  <si>
    <t>Fleur de couleur pourpre foncé toujours très appréciée.  Bonne disposition des fleurons à rebords moyennement ondulés.  Hauteur des plants de 1 m 50 avec tiges florales de 80 cm.</t>
  </si>
  <si>
    <t>PURPLE RAIN</t>
  </si>
  <si>
    <t>Fleur de couleur porpre uniforme avec pétales à rebords moyennement ondulés.  Tiges florales de 75 cm avec une excellente disposition des fleurons.</t>
  </si>
  <si>
    <t>Vert Léger</t>
  </si>
  <si>
    <t>BRANDY WINE</t>
  </si>
  <si>
    <t>STAR PERFORMER</t>
  </si>
  <si>
    <t>Glaïeul composé d’un ton lavande foncé dans la partie supérieure de la fleur, devenant plus pâle dans sa partie moyenne.  Fine ligne blanche au milieu des pétales avec une tache rouge bourgogne foncé sur la lèvre.  Variété All America pouvant atteindre 1m 80 avec des tiges de plus de 85 cm.  La très bonne disposition des fleurons en a fait un Top 10 dès 2007.</t>
  </si>
  <si>
    <t>Lavande Foncé</t>
  </si>
  <si>
    <t>Frazee</t>
  </si>
  <si>
    <t>Frais de Poste $15.00 +</t>
  </si>
  <si>
    <t>ADVANCE</t>
  </si>
  <si>
    <t>CAVALCADE II</t>
  </si>
  <si>
    <t>GRAPE SPLASH</t>
  </si>
  <si>
    <t>JESSICA</t>
  </si>
  <si>
    <t>POLAR BEAR</t>
  </si>
  <si>
    <t>SNOW FALL</t>
  </si>
  <si>
    <t>Madeson</t>
  </si>
  <si>
    <t>Forever</t>
  </si>
  <si>
    <t>Glaïeul de couleur rouge moyen très robuste avec des tiges florales de 75 à 80cm de longueur et une très bonne disposition des fleurons.  Le plant peut atteindre de 1 m 60 et plus de longueur.</t>
  </si>
  <si>
    <t>Spécimen rouge bourgogne très foncé avec une fine ligne jaunâtre au milieu du labelle.  Très robuste et prolifique.  La hauteur des plants est de 1 m 70  à 1 m 80 avec une très bonne disposition des fleurons avec tiges de 75 cm et plus de longueur.</t>
  </si>
  <si>
    <t>Fleur blanche à pétales ondulés. Variété haute de 1,8 à 1,85m. L’épi floral peut atteindre 80cm. Peut donner de belles hampes florales à partir de moyens et petits cormus. Excellente propagation par bulbilles.</t>
  </si>
  <si>
    <t>Glaïeul miniature de couleur violet avec une touche de mouchetures dorées sur les fleurons inférieurs.  Hampe florale de 65 cm avec tiges florales de 90 cm.  Prolifique et en très bonne santé.</t>
  </si>
  <si>
    <t>Glaïeul de couleur orangé saumon moyen à rebords légèrement ondulés.  La hauteur des plants est appréciable de 1 m 80 et plus avec des tiges florales de 80 cm et plus et une très bonne disposition des fleurons.</t>
  </si>
  <si>
    <t xml:space="preserve">Glaïeul blanc immaculé à pétales aux rebords modérément ondulés.  Plants de  1 m 70 et plus avec hampes florales de 75 à 80 cm avec une très bonne disposition des fleurons.  </t>
  </si>
  <si>
    <t>Fleur blanc immaculée à rebords légèrement ondulés avec un léger ton verdâtre dans sa gorge.  La grosseur des fleurons est de 5 pouces de diamètre avec des tiges florales de 70 cm de longueur.</t>
  </si>
  <si>
    <t>Lavande Noir</t>
  </si>
  <si>
    <t>Saumon Médium</t>
  </si>
  <si>
    <t>BLACK SEA</t>
  </si>
  <si>
    <t>Glaïeul décoratif de couleur rouge bourgogne foncé presque noir à rebords légèrement ondulés. Le centre de la fleur est de même teinte mais légèrement plus pâle.  Plants est de 1 m 30 avec une très bonne disposition des fleurons et tiges florales de 50 à 60 cm de longueur.  Spécimen très robuste et prolifique.</t>
  </si>
  <si>
    <t>CHINON RED</t>
  </si>
  <si>
    <t>Fleur rouge portée sur une hampe florale très haute; les fleurons sont bien insérés et donnent un épi floral très formel. Formation de beaux cormus à l’automne.</t>
  </si>
  <si>
    <t>FIORENTINA</t>
  </si>
  <si>
    <t>Glaïeul blanc immaculé avec labelle de couleur fuschia.   Hauteur de 1 m 25 à 1 m 50 avec une très bonne  disposition des fleurons à rebords modérément ondulés.  Tiges florales de 70 cm à 75 cm de longueur.</t>
  </si>
  <si>
    <t>ENCELADE</t>
  </si>
  <si>
    <t>Fleur violet pâle avec une gorge jaune pâle et une infusion de rouge. Hauteur de 1 m 25 et tige florale de 70 cm à 75 cm de longueur.</t>
  </si>
  <si>
    <t>JYDolbec</t>
  </si>
  <si>
    <t>Lavande Léger</t>
  </si>
  <si>
    <t>BANANARAMA</t>
  </si>
  <si>
    <t>VE</t>
  </si>
  <si>
    <t>Partners</t>
  </si>
  <si>
    <t>Spécimen très hâtif de ton jaune moyen brillant avec un ton orangé très pâle sur le labelle.  La hauteur des plants est de 1 m 50 et la hampe florale est de 80 cm.  La disposition des fleurons est très bonne avec des  rebords légèrement ondulés.</t>
  </si>
  <si>
    <t>Jaune Médium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</si>
</sst>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quot;$&quot;_-;_-* #,##0.00\ &quot;$&quot;\-;_-* &quot;-&quot;??\ &quot;$&quot;_-;_-@_-"/>
    <numFmt numFmtId="165" formatCode="#,##0.00\ &quot;$&quot;"/>
  </numFmts>
  <fonts count="11" x14ac:knownFonts="1">
    <font>
      <sz val="10"/>
      <name val="Arial"/>
    </font>
    <font>
      <sz val="12"/>
      <name val="Times New Roman"/>
      <family val="1"/>
    </font>
    <font>
      <b/>
      <sz val="12"/>
      <name val="Times New Roman"/>
      <family val="1"/>
    </font>
    <font>
      <b/>
      <sz val="10"/>
      <name val="Times New Roman"/>
      <family val="1"/>
    </font>
    <font>
      <b/>
      <u/>
      <sz val="12"/>
      <name val="Times New Roman"/>
      <family val="1"/>
    </font>
    <font>
      <b/>
      <sz val="10"/>
      <name val="Arial"/>
      <family val="2"/>
    </font>
    <font>
      <b/>
      <sz val="10"/>
      <name val="Arial"/>
      <family val="2"/>
    </font>
    <font>
      <b/>
      <u/>
      <sz val="10"/>
      <name val="Arial"/>
      <family val="2"/>
    </font>
    <font>
      <sz val="10"/>
      <name val="Times New Roman"/>
      <family val="1"/>
    </font>
    <font>
      <sz val="10"/>
      <name val="Arial"/>
      <family val="2"/>
    </font>
    <font>
      <sz val="10"/>
      <name val="Times"/>
    </font>
  </fonts>
  <fills count="2">
    <fill>
      <patternFill patternType="none"/>
    </fill>
    <fill>
      <patternFill patternType="gray125"/>
    </fill>
  </fills>
  <borders count="1">
    <border>
      <left/>
      <right/>
      <top/>
      <bottom/>
      <diagonal/>
    </border>
  </borders>
  <cellStyleXfs count="1">
    <xf numFmtId="0" fontId="0" fillId="0" borderId="0"/>
  </cellStyleXfs>
  <cellXfs count="48">
    <xf numFmtId="0" fontId="0" fillId="0" borderId="0" xfId="0"/>
    <xf numFmtId="0" fontId="3" fillId="0" borderId="0" xfId="0" applyFont="1"/>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0" borderId="0" xfId="0" applyBorder="1" applyAlignment="1"/>
    <xf numFmtId="0" fontId="3" fillId="0" borderId="0" xfId="0" applyFont="1" applyBorder="1" applyAlignment="1"/>
    <xf numFmtId="164" fontId="3" fillId="0" borderId="0" xfId="0" applyNumberFormat="1" applyFont="1" applyFill="1" applyBorder="1" applyAlignment="1">
      <alignment horizontal="center" vertical="top"/>
    </xf>
    <xf numFmtId="164" fontId="2" fillId="0" borderId="0" xfId="0" applyNumberFormat="1" applyFont="1" applyBorder="1" applyAlignment="1">
      <alignment horizontal="center" wrapText="1"/>
    </xf>
    <xf numFmtId="164" fontId="0" fillId="0" borderId="0" xfId="0" applyNumberFormat="1" applyBorder="1" applyAlignment="1"/>
    <xf numFmtId="164" fontId="3" fillId="0" borderId="0" xfId="0" applyNumberFormat="1" applyFont="1" applyBorder="1" applyAlignment="1">
      <alignment horizontal="center" vertical="top" wrapText="1"/>
    </xf>
    <xf numFmtId="164" fontId="3" fillId="0" borderId="0" xfId="0" applyNumberFormat="1" applyFont="1" applyFill="1" applyBorder="1" applyAlignment="1">
      <alignment horizontal="center" vertical="top" wrapText="1"/>
    </xf>
    <xf numFmtId="0" fontId="5" fillId="0" borderId="0" xfId="0" applyFont="1" applyBorder="1" applyAlignment="1"/>
    <xf numFmtId="164" fontId="5" fillId="0" borderId="0" xfId="0" applyNumberFormat="1" applyFont="1" applyBorder="1" applyAlignment="1"/>
    <xf numFmtId="164" fontId="3" fillId="0" borderId="0" xfId="0" applyNumberFormat="1" applyFont="1" applyBorder="1" applyAlignment="1">
      <alignment horizontal="center" wrapText="1"/>
    </xf>
    <xf numFmtId="0" fontId="6" fillId="0" borderId="0" xfId="0" applyFont="1" applyBorder="1" applyAlignment="1"/>
    <xf numFmtId="0" fontId="3" fillId="0" borderId="0" xfId="0" applyFont="1" applyBorder="1" applyAlignment="1">
      <alignment wrapText="1"/>
    </xf>
    <xf numFmtId="0" fontId="3" fillId="0" borderId="0" xfId="0" applyNumberFormat="1" applyFont="1" applyBorder="1" applyAlignment="1">
      <alignment horizontal="center" vertical="top" wrapText="1"/>
    </xf>
    <xf numFmtId="0" fontId="0" fillId="0" borderId="0" xfId="0" applyNumberFormat="1" applyBorder="1" applyAlignment="1">
      <alignment horizontal="center"/>
    </xf>
    <xf numFmtId="0" fontId="3" fillId="0" borderId="0" xfId="0" applyNumberFormat="1" applyFont="1" applyFill="1" applyBorder="1" applyAlignment="1">
      <alignment horizontal="center" vertical="top" wrapText="1"/>
    </xf>
    <xf numFmtId="1" fontId="0" fillId="0" borderId="0" xfId="0" applyNumberFormat="1" applyBorder="1" applyAlignment="1">
      <alignment horizontal="center"/>
    </xf>
    <xf numFmtId="0" fontId="0" fillId="0" borderId="0" xfId="0" applyAlignment="1"/>
    <xf numFmtId="0" fontId="0" fillId="0" borderId="0" xfId="0" applyAlignment="1">
      <alignment horizontal="centerContinuous"/>
    </xf>
    <xf numFmtId="0" fontId="0" fillId="0" borderId="0" xfId="0" applyNumberFormat="1" applyBorder="1" applyAlignment="1">
      <alignment horizontal="right"/>
    </xf>
    <xf numFmtId="0" fontId="7" fillId="0" borderId="0" xfId="0" applyFont="1" applyBorder="1" applyAlignment="1">
      <alignment horizontal="centerContinuous"/>
    </xf>
    <xf numFmtId="0" fontId="7" fillId="0" borderId="0" xfId="0" applyFont="1" applyAlignment="1">
      <alignment horizontal="centerContinuous"/>
    </xf>
    <xf numFmtId="0" fontId="3" fillId="0" borderId="0" xfId="0" applyFont="1" applyFill="1" applyBorder="1" applyAlignment="1">
      <alignment horizontal="right"/>
    </xf>
    <xf numFmtId="0" fontId="5" fillId="0" borderId="0" xfId="0" applyFont="1" applyBorder="1" applyAlignment="1">
      <alignment horizontal="right"/>
    </xf>
    <xf numFmtId="0" fontId="2" fillId="0" borderId="0" xfId="0" applyFont="1" applyAlignment="1">
      <alignment horizontal="centerContinuous"/>
    </xf>
    <xf numFmtId="0" fontId="1" fillId="0" borderId="0" xfId="0" applyFont="1" applyAlignment="1"/>
    <xf numFmtId="20" fontId="0" fillId="0" borderId="0" xfId="0" applyNumberFormat="1" applyBorder="1" applyAlignment="1">
      <alignment horizontal="right"/>
    </xf>
    <xf numFmtId="0" fontId="1" fillId="0" borderId="0" xfId="0" quotePrefix="1" applyFont="1" applyAlignment="1">
      <alignment horizontal="left"/>
    </xf>
    <xf numFmtId="0" fontId="3" fillId="0" borderId="0" xfId="0" quotePrefix="1" applyFont="1" applyBorder="1" applyAlignment="1">
      <alignment horizontal="center" vertical="top" wrapText="1"/>
    </xf>
    <xf numFmtId="165" fontId="3" fillId="0" borderId="0" xfId="0" applyNumberFormat="1" applyFont="1" applyFill="1" applyBorder="1" applyAlignment="1">
      <alignment horizontal="center" vertical="top" wrapText="1"/>
    </xf>
    <xf numFmtId="0" fontId="5" fillId="0" borderId="0" xfId="0" quotePrefix="1" applyFont="1" applyAlignment="1">
      <alignment horizontal="right"/>
    </xf>
    <xf numFmtId="0" fontId="3" fillId="0" borderId="0" xfId="0" quotePrefix="1" applyFont="1" applyAlignment="1">
      <alignment horizontal="left"/>
    </xf>
    <xf numFmtId="165" fontId="0" fillId="0" borderId="0" xfId="0" applyNumberFormat="1" applyAlignment="1">
      <alignment horizontal="center"/>
    </xf>
    <xf numFmtId="0" fontId="0" fillId="0" borderId="0" xfId="0" applyBorder="1" applyAlignment="1">
      <alignment wrapText="1"/>
    </xf>
    <xf numFmtId="0" fontId="3" fillId="0" borderId="0" xfId="0" applyFont="1" applyBorder="1" applyAlignment="1">
      <alignment horizontal="center" wrapText="1"/>
    </xf>
    <xf numFmtId="0" fontId="5" fillId="0" borderId="0" xfId="0" applyFont="1" applyBorder="1" applyAlignment="1">
      <alignment horizontal="center"/>
    </xf>
    <xf numFmtId="0" fontId="9" fillId="0" borderId="0" xfId="0" applyFont="1"/>
    <xf numFmtId="0" fontId="8" fillId="0" borderId="0" xfId="0" applyFont="1" applyBorder="1" applyAlignment="1">
      <alignment horizontal="justify" vertical="top" wrapText="1"/>
    </xf>
    <xf numFmtId="0" fontId="3" fillId="0" borderId="0" xfId="0" applyFont="1" applyBorder="1" applyAlignment="1">
      <alignment horizontal="center"/>
    </xf>
    <xf numFmtId="165" fontId="5" fillId="0" borderId="0" xfId="0" applyNumberFormat="1" applyFont="1" applyAlignment="1">
      <alignment horizontal="center"/>
    </xf>
    <xf numFmtId="0" fontId="5" fillId="0" borderId="0" xfId="0" applyNumberFormat="1" applyFont="1" applyAlignment="1">
      <alignment horizontal="center"/>
    </xf>
    <xf numFmtId="0" fontId="3" fillId="0" borderId="0" xfId="0" quotePrefix="1" applyFont="1" applyBorder="1" applyAlignment="1">
      <alignment horizontal="left"/>
    </xf>
    <xf numFmtId="0" fontId="8" fillId="0" borderId="0" xfId="0" applyFont="1" applyBorder="1" applyAlignment="1">
      <alignment vertical="top" wrapText="1"/>
    </xf>
    <xf numFmtId="0" fontId="3" fillId="0" borderId="0" xfId="0" applyFont="1" applyBorder="1" applyAlignment="1">
      <alignment horizontal="left"/>
    </xf>
    <xf numFmtId="0" fontId="10" fillId="0" borderId="0" xfId="0" applyFont="1" applyAlignment="1">
      <alignment horizontal="justify"/>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L23"/>
  <sheetViews>
    <sheetView workbookViewId="0">
      <pane xSplit="1" ySplit="1" topLeftCell="B9" activePane="bottomRight" state="frozen"/>
      <selection pane="topRight" activeCell="B1" sqref="B1"/>
      <selection pane="bottomLeft" activeCell="A2" sqref="A2"/>
      <selection pane="bottomRight" activeCell="H2" sqref="H2:H24"/>
    </sheetView>
  </sheetViews>
  <sheetFormatPr baseColWidth="10" defaultRowHeight="12.75" x14ac:dyDescent="0.2"/>
  <cols>
    <col min="1" max="1" width="23.42578125" style="14" bestFit="1" customWidth="1"/>
    <col min="2" max="2" width="6.140625" style="38" customWidth="1"/>
    <col min="3" max="3" width="4.7109375" style="38" customWidth="1"/>
    <col min="4" max="4" width="14.28515625" style="4" bestFit="1" customWidth="1"/>
    <col min="5" max="5" width="4.85546875" style="4" customWidth="1"/>
    <col min="6" max="6" width="61" style="36" customWidth="1"/>
    <col min="7" max="7" width="8.42578125" style="35" customWidth="1"/>
    <col min="8" max="8" width="7.140625" style="43" customWidth="1"/>
    <col min="9" max="9" width="9.28515625" style="8" bestFit="1" customWidth="1"/>
    <col min="10" max="10" width="5.7109375" style="14" customWidth="1"/>
    <col min="11" max="11" width="15.5703125" style="4" bestFit="1" customWidth="1"/>
    <col min="13" max="16384" width="11.42578125" style="4"/>
  </cols>
  <sheetData>
    <row r="1" spans="1:11" ht="25.5" x14ac:dyDescent="0.2">
      <c r="A1" s="2" t="s">
        <v>0</v>
      </c>
      <c r="B1" s="37" t="s">
        <v>1</v>
      </c>
      <c r="C1" s="2" t="s">
        <v>2</v>
      </c>
      <c r="D1" s="2" t="s">
        <v>3</v>
      </c>
      <c r="E1" s="3" t="s">
        <v>4</v>
      </c>
      <c r="F1" s="31" t="s">
        <v>28</v>
      </c>
      <c r="G1" s="32" t="s">
        <v>5</v>
      </c>
      <c r="H1" s="18" t="s">
        <v>6</v>
      </c>
      <c r="I1" s="10" t="s">
        <v>7</v>
      </c>
      <c r="J1" s="9" t="s">
        <v>8</v>
      </c>
      <c r="K1" s="9" t="s">
        <v>24</v>
      </c>
    </row>
    <row r="2" spans="1:11" ht="38.25" x14ac:dyDescent="0.2">
      <c r="A2" s="44" t="s">
        <v>73</v>
      </c>
      <c r="B2" s="41">
        <v>454</v>
      </c>
      <c r="C2" s="41" t="s">
        <v>9</v>
      </c>
      <c r="D2" s="5" t="s">
        <v>35</v>
      </c>
      <c r="E2" s="5">
        <v>2020</v>
      </c>
      <c r="F2" s="40" t="s">
        <v>81</v>
      </c>
      <c r="G2" s="42">
        <f>IF('Commande 2022'!$B$6="Membre",2.25,3)</f>
        <v>3</v>
      </c>
      <c r="I2" s="13">
        <f t="shared" ref="I2:I23" si="0">H2*G2</f>
        <v>0</v>
      </c>
      <c r="J2" s="15" t="s">
        <v>42</v>
      </c>
      <c r="K2" s="11" t="s">
        <v>26</v>
      </c>
    </row>
    <row r="3" spans="1:11" ht="38.25" x14ac:dyDescent="0.2">
      <c r="A3" s="44" t="s">
        <v>56</v>
      </c>
      <c r="B3" s="41">
        <v>454</v>
      </c>
      <c r="C3" s="41" t="s">
        <v>11</v>
      </c>
      <c r="D3" s="5" t="s">
        <v>35</v>
      </c>
      <c r="E3" s="5">
        <v>2018</v>
      </c>
      <c r="F3" s="40" t="s">
        <v>57</v>
      </c>
      <c r="G3" s="42">
        <f>IF('Commande 2022'!$B$6="Membre",2.25,3)</f>
        <v>3</v>
      </c>
      <c r="I3" s="13">
        <f t="shared" si="0"/>
        <v>0</v>
      </c>
      <c r="J3" s="15" t="s">
        <v>42</v>
      </c>
      <c r="K3" s="11" t="s">
        <v>26</v>
      </c>
    </row>
    <row r="4" spans="1:11" ht="51" x14ac:dyDescent="0.2">
      <c r="A4" s="44" t="s">
        <v>100</v>
      </c>
      <c r="B4" s="41">
        <v>414</v>
      </c>
      <c r="C4" s="41" t="s">
        <v>101</v>
      </c>
      <c r="D4" s="5" t="s">
        <v>102</v>
      </c>
      <c r="E4" s="5">
        <v>2014</v>
      </c>
      <c r="F4" s="40" t="s">
        <v>103</v>
      </c>
      <c r="G4" s="42">
        <f>IF('Commande 2022'!$B$6="Membre",2.25,3)</f>
        <v>3</v>
      </c>
      <c r="I4" s="13">
        <f t="shared" ref="I4" si="1">H4*G4</f>
        <v>0</v>
      </c>
      <c r="J4" s="15" t="s">
        <v>42</v>
      </c>
      <c r="K4" s="11" t="s">
        <v>104</v>
      </c>
    </row>
    <row r="5" spans="1:11" ht="63.75" x14ac:dyDescent="0.2">
      <c r="A5" s="44" t="s">
        <v>90</v>
      </c>
      <c r="B5" s="41">
        <v>458</v>
      </c>
      <c r="C5" s="41" t="s">
        <v>11</v>
      </c>
      <c r="D5" s="46" t="s">
        <v>35</v>
      </c>
      <c r="E5" s="5">
        <v>2017</v>
      </c>
      <c r="F5" s="47" t="s">
        <v>91</v>
      </c>
      <c r="G5" s="42">
        <f>IF('Commande 2022'!$B$6="Membre",2.25,3)</f>
        <v>3</v>
      </c>
      <c r="I5" s="13">
        <f t="shared" si="0"/>
        <v>0</v>
      </c>
      <c r="J5" s="15" t="s">
        <v>42</v>
      </c>
      <c r="K5" s="11" t="s">
        <v>54</v>
      </c>
    </row>
    <row r="6" spans="1:11" ht="51" x14ac:dyDescent="0.2">
      <c r="A6" s="44" t="s">
        <v>67</v>
      </c>
      <c r="B6" s="41">
        <v>458</v>
      </c>
      <c r="C6" s="41" t="s">
        <v>11</v>
      </c>
      <c r="D6" s="46" t="s">
        <v>35</v>
      </c>
      <c r="E6" s="5">
        <v>2019</v>
      </c>
      <c r="F6" s="47" t="s">
        <v>82</v>
      </c>
      <c r="G6" s="42">
        <f>IF('Commande 2022'!$B$6="Membre",2.25,3)</f>
        <v>3</v>
      </c>
      <c r="I6" s="13">
        <f t="shared" si="0"/>
        <v>0</v>
      </c>
      <c r="J6" s="15" t="s">
        <v>42</v>
      </c>
      <c r="K6" s="11" t="s">
        <v>54</v>
      </c>
    </row>
    <row r="7" spans="1:11" ht="38.25" x14ac:dyDescent="0.2">
      <c r="A7" s="44" t="s">
        <v>74</v>
      </c>
      <c r="B7" s="41">
        <v>400</v>
      </c>
      <c r="C7" s="41" t="s">
        <v>9</v>
      </c>
      <c r="D7" s="46" t="s">
        <v>71</v>
      </c>
      <c r="E7" s="5">
        <v>2002</v>
      </c>
      <c r="F7" s="47" t="s">
        <v>83</v>
      </c>
      <c r="G7" s="42">
        <f>IF('Commande 2022'!$B$6="Membre",2.25,3)</f>
        <v>3</v>
      </c>
      <c r="I7" s="13">
        <f t="shared" si="0"/>
        <v>0</v>
      </c>
      <c r="J7" s="15" t="s">
        <v>42</v>
      </c>
      <c r="K7" s="11" t="s">
        <v>25</v>
      </c>
    </row>
    <row r="8" spans="1:11" ht="38.25" x14ac:dyDescent="0.2">
      <c r="A8" s="44" t="s">
        <v>92</v>
      </c>
      <c r="B8" s="41">
        <v>454</v>
      </c>
      <c r="C8" s="41" t="s">
        <v>9</v>
      </c>
      <c r="D8" s="46" t="s">
        <v>50</v>
      </c>
      <c r="E8" s="5">
        <v>2004</v>
      </c>
      <c r="F8" s="47" t="s">
        <v>93</v>
      </c>
      <c r="G8" s="42">
        <f>IF('Commande 2022'!$B$6="Membre",2.25,3)</f>
        <v>3</v>
      </c>
      <c r="I8" s="13">
        <f t="shared" si="0"/>
        <v>0</v>
      </c>
      <c r="J8" s="15" t="s">
        <v>42</v>
      </c>
      <c r="K8" s="11" t="s">
        <v>26</v>
      </c>
    </row>
    <row r="9" spans="1:11" ht="25.5" x14ac:dyDescent="0.2">
      <c r="A9" s="44" t="s">
        <v>96</v>
      </c>
      <c r="B9" s="41">
        <v>473</v>
      </c>
      <c r="C9" s="41" t="s">
        <v>11</v>
      </c>
      <c r="D9" s="46" t="s">
        <v>98</v>
      </c>
      <c r="E9" s="5">
        <v>2022</v>
      </c>
      <c r="F9" s="47" t="s">
        <v>97</v>
      </c>
      <c r="G9" s="42">
        <f>IF('Commande 2022'!$B$6="Membre",2.25,3)</f>
        <v>3</v>
      </c>
      <c r="I9" s="13">
        <f t="shared" si="0"/>
        <v>0</v>
      </c>
      <c r="J9" s="15" t="s">
        <v>42</v>
      </c>
      <c r="K9" s="11" t="s">
        <v>99</v>
      </c>
    </row>
    <row r="10" spans="1:11" ht="38.25" x14ac:dyDescent="0.2">
      <c r="A10" s="44" t="s">
        <v>94</v>
      </c>
      <c r="B10" s="41">
        <v>401</v>
      </c>
      <c r="C10" s="41" t="s">
        <v>9</v>
      </c>
      <c r="D10" s="46" t="s">
        <v>35</v>
      </c>
      <c r="E10" s="5">
        <v>2008</v>
      </c>
      <c r="F10" s="47" t="s">
        <v>95</v>
      </c>
      <c r="G10" s="42">
        <f>IF('Commande 2022'!$B$6="Membre",2.25,3)</f>
        <v>3</v>
      </c>
      <c r="I10" s="13">
        <f t="shared" si="0"/>
        <v>0</v>
      </c>
      <c r="J10" s="15" t="s">
        <v>42</v>
      </c>
      <c r="K10" s="11" t="s">
        <v>25</v>
      </c>
    </row>
    <row r="11" spans="1:11" ht="38.25" x14ac:dyDescent="0.2">
      <c r="A11" s="44" t="s">
        <v>75</v>
      </c>
      <c r="B11" s="41">
        <v>279</v>
      </c>
      <c r="C11" s="41" t="s">
        <v>13</v>
      </c>
      <c r="D11" s="46" t="s">
        <v>79</v>
      </c>
      <c r="E11" s="5">
        <v>2002</v>
      </c>
      <c r="F11" s="47" t="s">
        <v>84</v>
      </c>
      <c r="G11" s="42">
        <f>IF('Commande 2022'!$B$6="Membre",2.25,3)</f>
        <v>3</v>
      </c>
      <c r="I11" s="13">
        <f t="shared" si="0"/>
        <v>0</v>
      </c>
      <c r="J11" s="15" t="s">
        <v>42</v>
      </c>
      <c r="K11" s="11" t="s">
        <v>88</v>
      </c>
    </row>
    <row r="12" spans="1:11" ht="38.25" x14ac:dyDescent="0.2">
      <c r="A12" s="44" t="s">
        <v>58</v>
      </c>
      <c r="B12" s="41">
        <v>403</v>
      </c>
      <c r="C12" s="41" t="s">
        <v>11</v>
      </c>
      <c r="D12" s="5" t="s">
        <v>35</v>
      </c>
      <c r="E12" s="5">
        <v>2018</v>
      </c>
      <c r="F12" s="45" t="s">
        <v>59</v>
      </c>
      <c r="G12" s="42">
        <f>IF('Commande 2022'!$B$6="Membre",2.25,3)</f>
        <v>3</v>
      </c>
      <c r="I12" s="13">
        <f t="shared" si="0"/>
        <v>0</v>
      </c>
      <c r="J12" s="15" t="s">
        <v>42</v>
      </c>
      <c r="K12" s="11" t="s">
        <v>66</v>
      </c>
    </row>
    <row r="13" spans="1:11" ht="38.25" x14ac:dyDescent="0.2">
      <c r="A13" s="44" t="s">
        <v>76</v>
      </c>
      <c r="B13" s="41">
        <v>435</v>
      </c>
      <c r="C13" s="41" t="s">
        <v>11</v>
      </c>
      <c r="D13" s="5" t="s">
        <v>35</v>
      </c>
      <c r="E13" s="5">
        <v>2020</v>
      </c>
      <c r="F13" s="45" t="s">
        <v>85</v>
      </c>
      <c r="G13" s="42">
        <f>IF('Commande 2022'!$B$6="Membre",2.25,3)</f>
        <v>3</v>
      </c>
      <c r="I13" s="13">
        <f t="shared" si="0"/>
        <v>0</v>
      </c>
      <c r="J13" s="15" t="s">
        <v>42</v>
      </c>
      <c r="K13" s="11" t="s">
        <v>89</v>
      </c>
    </row>
    <row r="14" spans="1:11" ht="63.75" x14ac:dyDescent="0.2">
      <c r="A14" s="44" t="s">
        <v>47</v>
      </c>
      <c r="B14" s="41">
        <v>401</v>
      </c>
      <c r="C14" s="41" t="s">
        <v>12</v>
      </c>
      <c r="D14" s="5" t="s">
        <v>35</v>
      </c>
      <c r="E14" s="5">
        <v>2017</v>
      </c>
      <c r="F14" s="45" t="s">
        <v>49</v>
      </c>
      <c r="G14" s="42">
        <f>IF('Commande 2022'!$B$6="Membre",2.25,3)</f>
        <v>3</v>
      </c>
      <c r="I14" s="13">
        <f t="shared" si="0"/>
        <v>0</v>
      </c>
      <c r="J14" s="15" t="s">
        <v>42</v>
      </c>
      <c r="K14" s="11" t="s">
        <v>25</v>
      </c>
    </row>
    <row r="15" spans="1:11" ht="38.25" x14ac:dyDescent="0.2">
      <c r="A15" s="44" t="s">
        <v>48</v>
      </c>
      <c r="B15" s="41">
        <v>474</v>
      </c>
      <c r="C15" s="41" t="s">
        <v>12</v>
      </c>
      <c r="D15" s="5" t="s">
        <v>50</v>
      </c>
      <c r="E15" s="5" t="s">
        <v>51</v>
      </c>
      <c r="F15" s="45" t="s">
        <v>52</v>
      </c>
      <c r="G15" s="42">
        <f>IF('Commande 2022'!$B$6="Membre",2.25,3)</f>
        <v>3</v>
      </c>
      <c r="I15" s="13">
        <f t="shared" si="0"/>
        <v>0</v>
      </c>
      <c r="J15" s="15" t="s">
        <v>42</v>
      </c>
      <c r="K15" s="11" t="s">
        <v>55</v>
      </c>
    </row>
    <row r="16" spans="1:11" ht="51" x14ac:dyDescent="0.2">
      <c r="A16" s="44" t="s">
        <v>60</v>
      </c>
      <c r="B16" s="41">
        <v>425</v>
      </c>
      <c r="C16" s="41" t="s">
        <v>9</v>
      </c>
      <c r="D16" s="5"/>
      <c r="E16" s="5">
        <v>2014</v>
      </c>
      <c r="F16" s="45" t="s">
        <v>61</v>
      </c>
      <c r="G16" s="42">
        <f>IF('Commande 2022'!$B$6="Membre",2.25,3)</f>
        <v>3</v>
      </c>
      <c r="I16" s="13">
        <f t="shared" si="0"/>
        <v>0</v>
      </c>
      <c r="J16" s="15" t="s">
        <v>42</v>
      </c>
      <c r="K16" s="11" t="s">
        <v>27</v>
      </c>
    </row>
    <row r="17" spans="1:11" ht="38.25" x14ac:dyDescent="0.2">
      <c r="A17" s="44" t="s">
        <v>62</v>
      </c>
      <c r="B17" s="41">
        <v>478</v>
      </c>
      <c r="C17" s="41" t="s">
        <v>13</v>
      </c>
      <c r="D17" s="5" t="s">
        <v>10</v>
      </c>
      <c r="E17" s="5">
        <v>1976</v>
      </c>
      <c r="F17" s="45" t="s">
        <v>63</v>
      </c>
      <c r="G17" s="42">
        <f>IF('Commande 2022'!$B$6="Membre",2.25,3)</f>
        <v>3</v>
      </c>
      <c r="I17" s="13">
        <f t="shared" si="0"/>
        <v>0</v>
      </c>
      <c r="J17" s="15" t="s">
        <v>42</v>
      </c>
      <c r="K17" s="11" t="s">
        <v>43</v>
      </c>
    </row>
    <row r="18" spans="1:11" ht="38.25" x14ac:dyDescent="0.2">
      <c r="A18" s="44" t="s">
        <v>77</v>
      </c>
      <c r="B18" s="41">
        <v>400</v>
      </c>
      <c r="C18" s="41" t="s">
        <v>9</v>
      </c>
      <c r="D18" s="5" t="s">
        <v>35</v>
      </c>
      <c r="E18" s="5">
        <v>2016</v>
      </c>
      <c r="F18" s="40" t="s">
        <v>86</v>
      </c>
      <c r="G18" s="42">
        <f>IF('Commande 2022'!$B$6="Membre",2.25,3)</f>
        <v>3</v>
      </c>
      <c r="I18" s="13">
        <f t="shared" si="0"/>
        <v>0</v>
      </c>
      <c r="J18" s="15" t="s">
        <v>42</v>
      </c>
      <c r="K18" s="11" t="s">
        <v>25</v>
      </c>
    </row>
    <row r="19" spans="1:11" ht="38.25" x14ac:dyDescent="0.2">
      <c r="A19" s="44" t="s">
        <v>64</v>
      </c>
      <c r="B19" s="41">
        <v>478</v>
      </c>
      <c r="C19" s="41" t="s">
        <v>9</v>
      </c>
      <c r="D19" s="5" t="s">
        <v>35</v>
      </c>
      <c r="E19" s="5">
        <v>2018</v>
      </c>
      <c r="F19" s="45" t="s">
        <v>65</v>
      </c>
      <c r="G19" s="42">
        <f>IF('Commande 2022'!$B$6="Membre",2.25,3)</f>
        <v>3</v>
      </c>
      <c r="I19" s="13">
        <f t="shared" si="0"/>
        <v>0</v>
      </c>
      <c r="J19" s="15" t="s">
        <v>42</v>
      </c>
      <c r="K19" s="11" t="s">
        <v>43</v>
      </c>
    </row>
    <row r="20" spans="1:11" ht="38.25" x14ac:dyDescent="0.2">
      <c r="A20" s="44" t="s">
        <v>78</v>
      </c>
      <c r="B20" s="41">
        <v>500</v>
      </c>
      <c r="C20" s="41" t="s">
        <v>9</v>
      </c>
      <c r="D20" s="5" t="s">
        <v>35</v>
      </c>
      <c r="E20" s="5">
        <v>2019</v>
      </c>
      <c r="F20" s="45" t="s">
        <v>87</v>
      </c>
      <c r="G20" s="42">
        <f>IF('Commande 2022'!$B$6="Membre",2.25,3)</f>
        <v>3</v>
      </c>
      <c r="I20" s="13">
        <f t="shared" si="0"/>
        <v>0</v>
      </c>
      <c r="J20" s="15" t="s">
        <v>42</v>
      </c>
      <c r="K20" s="11" t="s">
        <v>25</v>
      </c>
    </row>
    <row r="21" spans="1:11" ht="63.75" x14ac:dyDescent="0.2">
      <c r="A21" s="44" t="s">
        <v>68</v>
      </c>
      <c r="B21" s="41">
        <v>377</v>
      </c>
      <c r="C21" s="41" t="s">
        <v>9</v>
      </c>
      <c r="D21" s="5" t="s">
        <v>53</v>
      </c>
      <c r="E21" s="5">
        <v>2007</v>
      </c>
      <c r="F21" s="45" t="s">
        <v>69</v>
      </c>
      <c r="G21" s="42">
        <f>IF('Commande 2022'!$B$6="Membre",2.25,3)</f>
        <v>3</v>
      </c>
      <c r="I21" s="13">
        <f t="shared" si="0"/>
        <v>0</v>
      </c>
      <c r="J21" s="15" t="s">
        <v>42</v>
      </c>
      <c r="K21" s="11" t="s">
        <v>70</v>
      </c>
    </row>
    <row r="22" spans="1:11" ht="38.25" x14ac:dyDescent="0.2">
      <c r="A22" s="44" t="s">
        <v>39</v>
      </c>
      <c r="B22" s="41">
        <v>460</v>
      </c>
      <c r="C22" s="41" t="s">
        <v>12</v>
      </c>
      <c r="D22" s="44" t="s">
        <v>10</v>
      </c>
      <c r="E22" s="5">
        <v>2006</v>
      </c>
      <c r="F22" s="45" t="s">
        <v>40</v>
      </c>
      <c r="G22" s="42">
        <f>IF('Commande 2022'!$B$6="Membre",2.25,3)</f>
        <v>3</v>
      </c>
      <c r="I22" s="13">
        <f t="shared" si="0"/>
        <v>0</v>
      </c>
      <c r="J22" s="15" t="s">
        <v>42</v>
      </c>
      <c r="K22" s="11" t="s">
        <v>44</v>
      </c>
    </row>
    <row r="23" spans="1:11" ht="25.5" x14ac:dyDescent="0.2">
      <c r="A23" s="44" t="s">
        <v>45</v>
      </c>
      <c r="B23" s="41">
        <v>487</v>
      </c>
      <c r="C23" s="41" t="s">
        <v>13</v>
      </c>
      <c r="D23" s="5" t="s">
        <v>80</v>
      </c>
      <c r="E23" s="5">
        <v>2006</v>
      </c>
      <c r="F23" s="45" t="s">
        <v>46</v>
      </c>
      <c r="G23" s="42">
        <f>IF('Commande 2022'!$B$6="Membre",2.25,3)</f>
        <v>3</v>
      </c>
      <c r="I23" s="13">
        <f t="shared" si="0"/>
        <v>0</v>
      </c>
      <c r="J23" s="15" t="s">
        <v>42</v>
      </c>
      <c r="K23" s="11" t="s">
        <v>41</v>
      </c>
    </row>
  </sheetData>
  <autoFilter ref="A1:L23"/>
  <sortState ref="A2:K28">
    <sortCondition ref="A2:A28"/>
  </sortState>
  <phoneticPr fontId="0" type="noConversion"/>
  <pageMargins left="0.78740157499999996" right="0.78740157499999996" top="0.984251969" bottom="0.984251969" header="0.4921259845" footer="0.492125984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F39"/>
  <sheetViews>
    <sheetView tabSelected="1" workbookViewId="0">
      <selection activeCell="A30" sqref="A30:XFD30"/>
    </sheetView>
  </sheetViews>
  <sheetFormatPr baseColWidth="10" defaultRowHeight="12.75" x14ac:dyDescent="0.2"/>
  <cols>
    <col min="1" max="1" width="17.5703125" style="17" customWidth="1"/>
    <col min="2" max="2" width="52.140625" style="4" customWidth="1"/>
    <col min="3" max="3" width="13.5703125" style="8" customWidth="1"/>
    <col min="4" max="4" width="12.140625" style="4" bestFit="1" customWidth="1"/>
  </cols>
  <sheetData>
    <row r="1" spans="1:6" ht="19.5" customHeight="1" x14ac:dyDescent="0.2">
      <c r="A1" s="23" t="s">
        <v>29</v>
      </c>
      <c r="B1" s="24"/>
      <c r="C1" s="24"/>
      <c r="D1" s="24"/>
    </row>
    <row r="2" spans="1:6" x14ac:dyDescent="0.2">
      <c r="A2" s="22" t="s">
        <v>15</v>
      </c>
      <c r="E2" s="39"/>
      <c r="F2" t="s">
        <v>38</v>
      </c>
    </row>
    <row r="3" spans="1:6" x14ac:dyDescent="0.2">
      <c r="A3" s="22" t="s">
        <v>16</v>
      </c>
      <c r="F3" t="s">
        <v>37</v>
      </c>
    </row>
    <row r="4" spans="1:6" x14ac:dyDescent="0.2">
      <c r="A4" s="29" t="s">
        <v>17</v>
      </c>
    </row>
    <row r="5" spans="1:6" x14ac:dyDescent="0.2">
      <c r="A5" s="22" t="s">
        <v>18</v>
      </c>
    </row>
    <row r="6" spans="1:6" x14ac:dyDescent="0.2">
      <c r="A6" s="22" t="s">
        <v>36</v>
      </c>
      <c r="B6" s="4" t="s">
        <v>37</v>
      </c>
    </row>
    <row r="7" spans="1:6" x14ac:dyDescent="0.2">
      <c r="A7" s="22"/>
    </row>
    <row r="8" spans="1:6" x14ac:dyDescent="0.2">
      <c r="A8" s="16" t="s">
        <v>19</v>
      </c>
      <c r="B8" s="2" t="s">
        <v>20</v>
      </c>
      <c r="C8" s="6" t="s">
        <v>5</v>
      </c>
      <c r="D8" s="10" t="s">
        <v>7</v>
      </c>
    </row>
    <row r="9" spans="1:6" ht="15.75" x14ac:dyDescent="0.25">
      <c r="A9" s="19" t="str">
        <f>IF(ISBLANK('Catalogue 2022'!H2)," ",'Catalogue 2022'!H2)</f>
        <v xml:space="preserve"> </v>
      </c>
      <c r="B9" s="5" t="str">
        <f>IF(ISBLANK('Catalogue 2022'!H2)," ",'Catalogue 2022'!A2)</f>
        <v xml:space="preserve"> </v>
      </c>
      <c r="C9" s="7" t="str">
        <f>IF(ISBLANK('Catalogue 2022'!H2)," ",'Catalogue 2022'!G2)</f>
        <v xml:space="preserve"> </v>
      </c>
      <c r="D9" s="7" t="str">
        <f>IF(ISBLANK('Catalogue 2022'!H2)," ",A9*C9)</f>
        <v xml:space="preserve"> </v>
      </c>
    </row>
    <row r="10" spans="1:6" ht="15.75" x14ac:dyDescent="0.25">
      <c r="A10" s="19" t="str">
        <f>IF(ISBLANK('Catalogue 2022'!H3)," ",'Catalogue 2022'!H3)</f>
        <v xml:space="preserve"> </v>
      </c>
      <c r="B10" s="5" t="str">
        <f>IF(ISBLANK('Catalogue 2022'!H3)," ",'Catalogue 2022'!A3)</f>
        <v xml:space="preserve"> </v>
      </c>
      <c r="C10" s="7" t="str">
        <f>IF(ISBLANK('Catalogue 2022'!H3)," ",'Catalogue 2022'!G3)</f>
        <v xml:space="preserve"> </v>
      </c>
      <c r="D10" s="7" t="str">
        <f>IF(ISBLANK('Catalogue 2022'!H3)," ",A10*C10)</f>
        <v xml:space="preserve"> </v>
      </c>
    </row>
    <row r="11" spans="1:6" ht="15.75" x14ac:dyDescent="0.25">
      <c r="A11" s="19" t="str">
        <f>IF(ISBLANK('Catalogue 2022'!H4)," ",'Catalogue 2022'!H4)</f>
        <v xml:space="preserve"> </v>
      </c>
      <c r="B11" s="5" t="str">
        <f>IF(ISBLANK('Catalogue 2022'!H4)," ",'Catalogue 2022'!A4)</f>
        <v xml:space="preserve"> </v>
      </c>
      <c r="C11" s="7" t="str">
        <f>IF(ISBLANK('Catalogue 2022'!H4)," ",'Catalogue 2022'!G4)</f>
        <v xml:space="preserve"> </v>
      </c>
      <c r="D11" s="7" t="str">
        <f>IF(ISBLANK('Catalogue 2022'!H4)," ",A11*C11)</f>
        <v xml:space="preserve"> </v>
      </c>
    </row>
    <row r="12" spans="1:6" ht="15.75" x14ac:dyDescent="0.25">
      <c r="A12" s="19" t="str">
        <f>IF(ISBLANK('Catalogue 2022'!H5)," ",'Catalogue 2022'!H5)</f>
        <v xml:space="preserve"> </v>
      </c>
      <c r="B12" s="5" t="str">
        <f>IF(ISBLANK('Catalogue 2022'!H5)," ",'Catalogue 2022'!A5)</f>
        <v xml:space="preserve"> </v>
      </c>
      <c r="C12" s="7" t="str">
        <f>IF(ISBLANK('Catalogue 2022'!H5)," ",'Catalogue 2022'!G5)</f>
        <v xml:space="preserve"> </v>
      </c>
      <c r="D12" s="7" t="str">
        <f>IF(ISBLANK('Catalogue 2022'!H5)," ",A12*C12)</f>
        <v xml:space="preserve"> </v>
      </c>
    </row>
    <row r="13" spans="1:6" ht="15.75" x14ac:dyDescent="0.25">
      <c r="A13" s="19" t="str">
        <f>IF(ISBLANK('Catalogue 2022'!H6)," ",'Catalogue 2022'!H6)</f>
        <v xml:space="preserve"> </v>
      </c>
      <c r="B13" s="5" t="str">
        <f>IF(ISBLANK('Catalogue 2022'!H6)," ",'Catalogue 2022'!A6)</f>
        <v xml:space="preserve"> </v>
      </c>
      <c r="C13" s="7" t="str">
        <f>IF(ISBLANK('Catalogue 2022'!H6)," ",'Catalogue 2022'!G6)</f>
        <v xml:space="preserve"> </v>
      </c>
      <c r="D13" s="7" t="str">
        <f>IF(ISBLANK('Catalogue 2022'!H6)," ",A13*C13)</f>
        <v xml:space="preserve"> </v>
      </c>
    </row>
    <row r="14" spans="1:6" ht="15.75" x14ac:dyDescent="0.25">
      <c r="A14" s="19" t="str">
        <f>IF(ISBLANK('Catalogue 2022'!H7)," ",'Catalogue 2022'!H7)</f>
        <v xml:space="preserve"> </v>
      </c>
      <c r="B14" s="5" t="str">
        <f>IF(ISBLANK('Catalogue 2022'!H7)," ",'Catalogue 2022'!A7)</f>
        <v xml:space="preserve"> </v>
      </c>
      <c r="C14" s="7" t="str">
        <f>IF(ISBLANK('Catalogue 2022'!H7)," ",'Catalogue 2022'!G7)</f>
        <v xml:space="preserve"> </v>
      </c>
      <c r="D14" s="7" t="str">
        <f>IF(ISBLANK('Catalogue 2022'!H7)," ",A14*C14)</f>
        <v xml:space="preserve"> </v>
      </c>
    </row>
    <row r="15" spans="1:6" ht="15.75" x14ac:dyDescent="0.25">
      <c r="A15" s="19" t="str">
        <f>IF(ISBLANK('Catalogue 2022'!H8)," ",'Catalogue 2022'!H8)</f>
        <v xml:space="preserve"> </v>
      </c>
      <c r="B15" s="5" t="str">
        <f>IF(ISBLANK('Catalogue 2022'!H8)," ",'Catalogue 2022'!A8)</f>
        <v xml:space="preserve"> </v>
      </c>
      <c r="C15" s="7" t="str">
        <f>IF(ISBLANK('Catalogue 2022'!H8)," ",'Catalogue 2022'!G8)</f>
        <v xml:space="preserve"> </v>
      </c>
      <c r="D15" s="7" t="str">
        <f>IF(ISBLANK('Catalogue 2022'!H8)," ",A15*C15)</f>
        <v xml:space="preserve"> </v>
      </c>
    </row>
    <row r="16" spans="1:6" ht="15.75" x14ac:dyDescent="0.25">
      <c r="A16" s="19" t="str">
        <f>IF(ISBLANK('Catalogue 2022'!H9)," ",'Catalogue 2022'!H9)</f>
        <v xml:space="preserve"> </v>
      </c>
      <c r="B16" s="5" t="str">
        <f>IF(ISBLANK('Catalogue 2022'!H9)," ",'Catalogue 2022'!A9)</f>
        <v xml:space="preserve"> </v>
      </c>
      <c r="C16" s="7" t="str">
        <f>IF(ISBLANK('Catalogue 2022'!H9)," ",'Catalogue 2022'!G9)</f>
        <v xml:space="preserve"> </v>
      </c>
      <c r="D16" s="7" t="str">
        <f>IF(ISBLANK('Catalogue 2022'!H9)," ",A16*C16)</f>
        <v xml:space="preserve"> </v>
      </c>
    </row>
    <row r="17" spans="1:4" ht="15.75" x14ac:dyDescent="0.25">
      <c r="A17" s="19" t="str">
        <f>IF(ISBLANK('Catalogue 2022'!H10)," ",'Catalogue 2022'!H10)</f>
        <v xml:space="preserve"> </v>
      </c>
      <c r="B17" s="5" t="str">
        <f>IF(ISBLANK('Catalogue 2022'!H10)," ",'Catalogue 2022'!A10)</f>
        <v xml:space="preserve"> </v>
      </c>
      <c r="C17" s="7" t="str">
        <f>IF(ISBLANK('Catalogue 2022'!H10)," ",'Catalogue 2022'!G10)</f>
        <v xml:space="preserve"> </v>
      </c>
      <c r="D17" s="7" t="str">
        <f>IF(ISBLANK('Catalogue 2022'!H10)," ",A17*C17)</f>
        <v xml:space="preserve"> </v>
      </c>
    </row>
    <row r="18" spans="1:4" ht="15.75" x14ac:dyDescent="0.25">
      <c r="A18" s="19" t="str">
        <f>IF(ISBLANK('Catalogue 2022'!H11)," ",'Catalogue 2022'!H11)</f>
        <v xml:space="preserve"> </v>
      </c>
      <c r="B18" s="5" t="str">
        <f>IF(ISBLANK('Catalogue 2022'!H11)," ",'Catalogue 2022'!A11)</f>
        <v xml:space="preserve"> </v>
      </c>
      <c r="C18" s="7" t="str">
        <f>IF(ISBLANK('Catalogue 2022'!H11)," ",'Catalogue 2022'!G11)</f>
        <v xml:space="preserve"> </v>
      </c>
      <c r="D18" s="7" t="str">
        <f>IF(ISBLANK('Catalogue 2022'!H11)," ",A18*C18)</f>
        <v xml:space="preserve"> </v>
      </c>
    </row>
    <row r="19" spans="1:4" ht="15.75" x14ac:dyDescent="0.25">
      <c r="A19" s="19" t="str">
        <f>IF(ISBLANK('Catalogue 2022'!H12)," ",'Catalogue 2022'!H12)</f>
        <v xml:space="preserve"> </v>
      </c>
      <c r="B19" s="5" t="str">
        <f>IF(ISBLANK('Catalogue 2022'!H12)," ",'Catalogue 2022'!A12)</f>
        <v xml:space="preserve"> </v>
      </c>
      <c r="C19" s="7" t="str">
        <f>IF(ISBLANK('Catalogue 2022'!H12)," ",'Catalogue 2022'!G12)</f>
        <v xml:space="preserve"> </v>
      </c>
      <c r="D19" s="7" t="str">
        <f>IF(ISBLANK('Catalogue 2022'!H12)," ",A19*C19)</f>
        <v xml:space="preserve"> </v>
      </c>
    </row>
    <row r="20" spans="1:4" ht="15.75" x14ac:dyDescent="0.25">
      <c r="A20" s="19" t="str">
        <f>IF(ISBLANK('Catalogue 2022'!H13)," ",'Catalogue 2022'!H13)</f>
        <v xml:space="preserve"> </v>
      </c>
      <c r="B20" s="5" t="str">
        <f>IF(ISBLANK('Catalogue 2022'!H13)," ",'Catalogue 2022'!A13)</f>
        <v xml:space="preserve"> </v>
      </c>
      <c r="C20" s="7" t="str">
        <f>IF(ISBLANK('Catalogue 2022'!H13)," ",'Catalogue 2022'!G13)</f>
        <v xml:space="preserve"> </v>
      </c>
      <c r="D20" s="7" t="str">
        <f>IF(ISBLANK('Catalogue 2022'!H13)," ",A20*C20)</f>
        <v xml:space="preserve"> </v>
      </c>
    </row>
    <row r="21" spans="1:4" ht="15.75" x14ac:dyDescent="0.25">
      <c r="A21" s="19" t="str">
        <f>IF(ISBLANK('Catalogue 2022'!H14)," ",'Catalogue 2022'!H14)</f>
        <v xml:space="preserve"> </v>
      </c>
      <c r="B21" s="5" t="str">
        <f>IF(ISBLANK('Catalogue 2022'!H14)," ",'Catalogue 2022'!A14)</f>
        <v xml:space="preserve"> </v>
      </c>
      <c r="C21" s="7" t="str">
        <f>IF(ISBLANK('Catalogue 2022'!H14)," ",'Catalogue 2022'!G14)</f>
        <v xml:space="preserve"> </v>
      </c>
      <c r="D21" s="7" t="str">
        <f>IF(ISBLANK('Catalogue 2022'!H14)," ",A21*C21)</f>
        <v xml:space="preserve"> </v>
      </c>
    </row>
    <row r="22" spans="1:4" ht="15.75" x14ac:dyDescent="0.25">
      <c r="A22" s="19" t="str">
        <f>IF(ISBLANK('Catalogue 2022'!H15)," ",'Catalogue 2022'!H15)</f>
        <v xml:space="preserve"> </v>
      </c>
      <c r="B22" s="5" t="str">
        <f>IF(ISBLANK('Catalogue 2022'!H15)," ",'Catalogue 2022'!A15)</f>
        <v xml:space="preserve"> </v>
      </c>
      <c r="C22" s="7" t="str">
        <f>IF(ISBLANK('Catalogue 2022'!H15)," ",'Catalogue 2022'!G15)</f>
        <v xml:space="preserve"> </v>
      </c>
      <c r="D22" s="7" t="str">
        <f>IF(ISBLANK('Catalogue 2022'!H15)," ",A22*C22)</f>
        <v xml:space="preserve"> </v>
      </c>
    </row>
    <row r="23" spans="1:4" ht="15.75" x14ac:dyDescent="0.25">
      <c r="A23" s="19" t="str">
        <f>IF(ISBLANK('Catalogue 2022'!H16)," ",'Catalogue 2022'!H16)</f>
        <v xml:space="preserve"> </v>
      </c>
      <c r="B23" s="5" t="str">
        <f>IF(ISBLANK('Catalogue 2022'!H16)," ",'Catalogue 2022'!A16)</f>
        <v xml:space="preserve"> </v>
      </c>
      <c r="C23" s="7" t="str">
        <f>IF(ISBLANK('Catalogue 2022'!H16)," ",'Catalogue 2022'!G16)</f>
        <v xml:space="preserve"> </v>
      </c>
      <c r="D23" s="7" t="str">
        <f>IF(ISBLANK('Catalogue 2022'!H16)," ",A23*C23)</f>
        <v xml:space="preserve"> </v>
      </c>
    </row>
    <row r="24" spans="1:4" ht="15.75" x14ac:dyDescent="0.25">
      <c r="A24" s="19" t="str">
        <f>IF(ISBLANK('Catalogue 2022'!H17)," ",'Catalogue 2022'!H17)</f>
        <v xml:space="preserve"> </v>
      </c>
      <c r="B24" s="5" t="str">
        <f>IF(ISBLANK('Catalogue 2022'!H17)," ",'Catalogue 2022'!A17)</f>
        <v xml:space="preserve"> </v>
      </c>
      <c r="C24" s="7" t="str">
        <f>IF(ISBLANK('Catalogue 2022'!H17)," ",'Catalogue 2022'!G17)</f>
        <v xml:space="preserve"> </v>
      </c>
      <c r="D24" s="7" t="str">
        <f>IF(ISBLANK('Catalogue 2022'!H17)," ",A24*C24)</f>
        <v xml:space="preserve"> </v>
      </c>
    </row>
    <row r="25" spans="1:4" ht="15.75" x14ac:dyDescent="0.25">
      <c r="A25" s="19" t="str">
        <f>IF(ISBLANK('Catalogue 2022'!H18)," ",'Catalogue 2022'!H18)</f>
        <v xml:space="preserve"> </v>
      </c>
      <c r="B25" s="5" t="str">
        <f>IF(ISBLANK('Catalogue 2022'!H18)," ",'Catalogue 2022'!A18)</f>
        <v xml:space="preserve"> </v>
      </c>
      <c r="C25" s="7" t="str">
        <f>IF(ISBLANK('Catalogue 2022'!H18)," ",'Catalogue 2022'!G18)</f>
        <v xml:space="preserve"> </v>
      </c>
      <c r="D25" s="7" t="str">
        <f>IF(ISBLANK('Catalogue 2022'!H18)," ",A25*C25)</f>
        <v xml:space="preserve"> </v>
      </c>
    </row>
    <row r="26" spans="1:4" ht="15.75" x14ac:dyDescent="0.25">
      <c r="A26" s="19" t="str">
        <f>IF(ISBLANK('Catalogue 2022'!H19)," ",'Catalogue 2022'!H19)</f>
        <v xml:space="preserve"> </v>
      </c>
      <c r="B26" s="5" t="str">
        <f>IF(ISBLANK('Catalogue 2022'!H19)," ",'Catalogue 2022'!A19)</f>
        <v xml:space="preserve"> </v>
      </c>
      <c r="C26" s="7" t="str">
        <f>IF(ISBLANK('Catalogue 2022'!H19)," ",'Catalogue 2022'!G19)</f>
        <v xml:space="preserve"> </v>
      </c>
      <c r="D26" s="7" t="str">
        <f>IF(ISBLANK('Catalogue 2022'!H19)," ",A26*C26)</f>
        <v xml:space="preserve"> </v>
      </c>
    </row>
    <row r="27" spans="1:4" ht="15.75" x14ac:dyDescent="0.25">
      <c r="A27" s="19" t="str">
        <f>IF(ISBLANK('Catalogue 2022'!H20)," ",'Catalogue 2022'!H20)</f>
        <v xml:space="preserve"> </v>
      </c>
      <c r="B27" s="5" t="str">
        <f>IF(ISBLANK('Catalogue 2022'!H20)," ",'Catalogue 2022'!A20)</f>
        <v xml:space="preserve"> </v>
      </c>
      <c r="C27" s="7" t="str">
        <f>IF(ISBLANK('Catalogue 2022'!H20)," ",'Catalogue 2022'!G20)</f>
        <v xml:space="preserve"> </v>
      </c>
      <c r="D27" s="7" t="str">
        <f>IF(ISBLANK('Catalogue 2022'!H20)," ",A27*C27)</f>
        <v xml:space="preserve"> </v>
      </c>
    </row>
    <row r="28" spans="1:4" ht="15.75" x14ac:dyDescent="0.25">
      <c r="A28" s="19" t="str">
        <f>IF(ISBLANK('Catalogue 2022'!H21)," ",'Catalogue 2022'!H21)</f>
        <v xml:space="preserve"> </v>
      </c>
      <c r="B28" s="5" t="str">
        <f>IF(ISBLANK('Catalogue 2022'!H21)," ",'Catalogue 2022'!A21)</f>
        <v xml:space="preserve"> </v>
      </c>
      <c r="C28" s="7" t="str">
        <f>IF(ISBLANK('Catalogue 2022'!H21)," ",'Catalogue 2022'!G21)</f>
        <v xml:space="preserve"> </v>
      </c>
      <c r="D28" s="7" t="str">
        <f>IF(ISBLANK('Catalogue 2022'!H21)," ",A28*C28)</f>
        <v xml:space="preserve"> </v>
      </c>
    </row>
    <row r="29" spans="1:4" ht="15.75" x14ac:dyDescent="0.25">
      <c r="A29" s="19" t="str">
        <f>IF(ISBLANK('Catalogue 2022'!H22)," ",'Catalogue 2022'!H22)</f>
        <v xml:space="preserve"> </v>
      </c>
      <c r="B29" s="5" t="str">
        <f>IF(ISBLANK('Catalogue 2022'!H22)," ",'Catalogue 2022'!A22)</f>
        <v xml:space="preserve"> </v>
      </c>
      <c r="C29" s="7" t="str">
        <f>IF(ISBLANK('Catalogue 2022'!H22)," ",'Catalogue 2022'!G22)</f>
        <v xml:space="preserve"> </v>
      </c>
      <c r="D29" s="7" t="str">
        <f>IF(ISBLANK('Catalogue 2022'!H22)," ",A29*C29)</f>
        <v xml:space="preserve"> </v>
      </c>
    </row>
    <row r="30" spans="1:4" ht="15.75" x14ac:dyDescent="0.25">
      <c r="A30" s="19" t="str">
        <f>IF(ISBLANK('Catalogue 2022'!H23)," ",'Catalogue 2022'!H23)</f>
        <v xml:space="preserve"> </v>
      </c>
      <c r="B30" s="5" t="str">
        <f>IF(ISBLANK('Catalogue 2022'!H23)," ",'Catalogue 2022'!A23)</f>
        <v xml:space="preserve"> </v>
      </c>
      <c r="C30" s="7" t="str">
        <f>IF(ISBLANK('Catalogue 2022'!H23)," ",'Catalogue 2022'!G23)</f>
        <v xml:space="preserve"> </v>
      </c>
      <c r="D30" s="7" t="str">
        <f>IF(ISBLANK('Catalogue 2022'!H23)," ",A30*C30)</f>
        <v xml:space="preserve"> </v>
      </c>
    </row>
    <row r="31" spans="1:4" ht="15.75" x14ac:dyDescent="0.25">
      <c r="A31" s="19"/>
      <c r="B31" s="5"/>
      <c r="C31" s="7"/>
      <c r="D31" s="7"/>
    </row>
    <row r="32" spans="1:4" ht="17.25" customHeight="1" x14ac:dyDescent="0.25">
      <c r="A32" s="30"/>
      <c r="B32" s="20"/>
      <c r="C32" s="26" t="s">
        <v>14</v>
      </c>
      <c r="D32" s="12">
        <f>SUM(D9:D31)</f>
        <v>0</v>
      </c>
    </row>
    <row r="33" spans="1:4" ht="15" customHeight="1" x14ac:dyDescent="0.25">
      <c r="A33" s="28" t="s">
        <v>21</v>
      </c>
      <c r="B33" s="20"/>
      <c r="C33" s="25" t="s">
        <v>72</v>
      </c>
      <c r="D33" s="11"/>
    </row>
    <row r="34" spans="1:4" ht="16.5" customHeight="1" x14ac:dyDescent="0.2">
      <c r="B34" s="25" t="s">
        <v>22</v>
      </c>
      <c r="C34" s="20"/>
      <c r="D34" s="12">
        <f>SUM(D32:D33)</f>
        <v>0</v>
      </c>
    </row>
    <row r="35" spans="1:4" ht="15.75" x14ac:dyDescent="0.25">
      <c r="A35" s="27" t="s">
        <v>23</v>
      </c>
      <c r="B35" s="21"/>
      <c r="C35" s="21"/>
    </row>
    <row r="36" spans="1:4" x14ac:dyDescent="0.2">
      <c r="A36" s="33" t="s">
        <v>30</v>
      </c>
      <c r="B36" s="1" t="s">
        <v>31</v>
      </c>
      <c r="C36"/>
    </row>
    <row r="37" spans="1:4" x14ac:dyDescent="0.2">
      <c r="A37"/>
      <c r="B37" s="34" t="s">
        <v>32</v>
      </c>
    </row>
    <row r="38" spans="1:4" x14ac:dyDescent="0.2">
      <c r="A38"/>
      <c r="B38" s="34" t="s">
        <v>33</v>
      </c>
    </row>
    <row r="39" spans="1:4" x14ac:dyDescent="0.2">
      <c r="A39"/>
      <c r="B39" s="34" t="s">
        <v>34</v>
      </c>
    </row>
  </sheetData>
  <autoFilter ref="C1:C39"/>
  <phoneticPr fontId="0" type="noConversion"/>
  <dataValidations count="1">
    <dataValidation type="list" showInputMessage="1" showErrorMessage="1" sqref="B6">
      <formula1>$F$2:$F$3</formula1>
    </dataValidation>
  </dataValidations>
  <printOptions gridLines="1"/>
  <pageMargins left="1.37" right="0.27559055118110237" top="0.17" bottom="0" header="0" footer="0"/>
  <pageSetup scale="61" orientation="portrait" r:id="rId1"/>
  <headerFooter alignWithMargins="0"/>
  <cellWatches>
    <cellWatch r="B6"/>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Catalogue 2022</vt:lpstr>
      <vt:lpstr>Commande 2022</vt:lpstr>
      <vt:lpstr>'Commande 2022'!Zone_d_impression</vt:lpstr>
    </vt:vector>
  </TitlesOfParts>
  <Company>ING Canada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jdolbec</dc:creator>
  <cp:lastModifiedBy>Jean-Yves</cp:lastModifiedBy>
  <cp:lastPrinted>2007-03-30T00:27:04Z</cp:lastPrinted>
  <dcterms:created xsi:type="dcterms:W3CDTF">2005-03-23T13:39:13Z</dcterms:created>
  <dcterms:modified xsi:type="dcterms:W3CDTF">2022-05-14T17:58:33Z</dcterms:modified>
</cp:coreProperties>
</file>